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022"/>
  <workbookPr showInkAnnotation="0" autoCompressPictures="0"/>
  <bookViews>
    <workbookView xWindow="-400" yWindow="0" windowWidth="28780" windowHeight="157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" i="1" l="1"/>
  <c r="H4" i="1"/>
  <c r="I4" i="1"/>
  <c r="J4" i="1"/>
  <c r="D25" i="1"/>
  <c r="H25" i="1"/>
  <c r="I25" i="1"/>
  <c r="J25" i="1"/>
  <c r="D40" i="1"/>
  <c r="H40" i="1"/>
  <c r="I40" i="1"/>
  <c r="J40" i="1"/>
  <c r="D39" i="1"/>
  <c r="H39" i="1"/>
  <c r="I39" i="1"/>
  <c r="J39" i="1"/>
  <c r="D38" i="1"/>
  <c r="H38" i="1"/>
  <c r="I38" i="1"/>
  <c r="J38" i="1"/>
  <c r="D35" i="1"/>
  <c r="H35" i="1"/>
  <c r="I35" i="1"/>
  <c r="J35" i="1"/>
  <c r="D34" i="1"/>
  <c r="H34" i="1"/>
  <c r="I34" i="1"/>
  <c r="J34" i="1"/>
  <c r="D31" i="1"/>
  <c r="H31" i="1"/>
  <c r="I31" i="1"/>
  <c r="J31" i="1"/>
  <c r="D30" i="1"/>
  <c r="H30" i="1"/>
  <c r="I30" i="1"/>
  <c r="J30" i="1"/>
  <c r="D27" i="1"/>
  <c r="H27" i="1"/>
  <c r="I27" i="1"/>
  <c r="J27" i="1"/>
  <c r="D19" i="1"/>
  <c r="H19" i="1"/>
  <c r="I19" i="1"/>
  <c r="J19" i="1"/>
  <c r="D18" i="1"/>
  <c r="H18" i="1"/>
  <c r="I18" i="1"/>
  <c r="J18" i="1"/>
  <c r="D17" i="1"/>
  <c r="H17" i="1"/>
  <c r="I17" i="1"/>
  <c r="J17" i="1"/>
  <c r="D14" i="1"/>
  <c r="H14" i="1"/>
  <c r="I14" i="1"/>
  <c r="J14" i="1"/>
  <c r="D10" i="1"/>
  <c r="H10" i="1"/>
  <c r="I10" i="1"/>
  <c r="J10" i="1"/>
  <c r="D13" i="1"/>
  <c r="H13" i="1"/>
  <c r="I13" i="1"/>
  <c r="J13" i="1"/>
  <c r="D9" i="1"/>
  <c r="H9" i="1"/>
  <c r="I9" i="1"/>
  <c r="J9" i="1"/>
  <c r="D6" i="1"/>
  <c r="H6" i="1"/>
  <c r="I6" i="1"/>
  <c r="J6" i="1"/>
  <c r="D3" i="1"/>
  <c r="H3" i="1"/>
  <c r="I3" i="1"/>
  <c r="J3" i="1"/>
</calcChain>
</file>

<file path=xl/sharedStrings.xml><?xml version="1.0" encoding="utf-8"?>
<sst xmlns="http://schemas.openxmlformats.org/spreadsheetml/2006/main" count="36" uniqueCount="25">
  <si>
    <t>AFC</t>
  </si>
  <si>
    <t>Multiplier</t>
  </si>
  <si>
    <t>Creditable Serice</t>
  </si>
  <si>
    <t>Retirement Allowance</t>
  </si>
  <si>
    <t>Contributions for EE</t>
  </si>
  <si>
    <t>Annuity Factor</t>
  </si>
  <si>
    <t>Cap Factor</t>
  </si>
  <si>
    <t>Benefit Cap</t>
  </si>
  <si>
    <t>NO AMOUNT DUE</t>
  </si>
  <si>
    <t>Change Age Annuity</t>
  </si>
  <si>
    <t>Change Cap Factor</t>
  </si>
  <si>
    <t>Change Creditable Service</t>
  </si>
  <si>
    <t>Change AFC</t>
  </si>
  <si>
    <t>3 years at 175; 4th year at 200</t>
  </si>
  <si>
    <t>Amount Owed</t>
  </si>
  <si>
    <t>Factor in effect 2015</t>
  </si>
  <si>
    <t>Factor recommended</t>
  </si>
  <si>
    <t>Notes</t>
  </si>
  <si>
    <t>Annuity for age 55</t>
  </si>
  <si>
    <t>Annuity for age 62</t>
  </si>
  <si>
    <t>Gap</t>
  </si>
  <si>
    <t>Step One</t>
  </si>
  <si>
    <t>Step Two</t>
  </si>
  <si>
    <t>Step Three</t>
  </si>
  <si>
    <t>LGERS factor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</si>
</sst>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5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000000"/>
      <name val="ＭＳ ゴシック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4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">
    <xf numFmtId="0" fontId="0" fillId="0" borderId="0" xfId="0"/>
    <xf numFmtId="0" fontId="2" fillId="0" borderId="0" xfId="0" applyFont="1"/>
    <xf numFmtId="164" fontId="0" fillId="0" borderId="0" xfId="0" applyNumberFormat="1"/>
    <xf numFmtId="0" fontId="1" fillId="0" borderId="0" xfId="0" applyFont="1"/>
  </cellXfs>
  <cellStyles count="14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287866</xdr:colOff>
      <xdr:row>20</xdr:row>
      <xdr:rowOff>110068</xdr:rowOff>
    </xdr:from>
    <xdr:ext cx="6722534" cy="728132"/>
    <xdr:sp macro="" textlink="">
      <xdr:nvSpPr>
        <xdr:cNvPr id="2" name="TextBox 1"/>
        <xdr:cNvSpPr txBox="1"/>
      </xdr:nvSpPr>
      <xdr:spPr>
        <a:xfrm>
          <a:off x="1981199" y="4478868"/>
          <a:ext cx="6722534" cy="7281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/>
            <a:t>Step one:  AFC × Multiplier × Creditable Service = Retirement Allowance</a:t>
          </a:r>
        </a:p>
        <a:p>
          <a:r>
            <a:rPr lang="en-US" sz="1100"/>
            <a:t>Step two:  (Accumulated contributions ÷ Annuity Factor (by age)) × Benefit Factor Gap = Benefit Cap</a:t>
          </a:r>
        </a:p>
        <a:p>
          <a:r>
            <a:rPr lang="en-US" sz="1100"/>
            <a:t>Step three:  (Retirement Allowance – Benefit Cap) × Annuity Factor (by age) = Amount Owed to Retirement System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abSelected="1" zoomScale="150" zoomScaleNormal="150" zoomScalePageLayoutView="150" workbookViewId="0">
      <selection activeCell="H4" sqref="H4"/>
    </sheetView>
  </sheetViews>
  <sheetFormatPr baseColWidth="10" defaultRowHeight="15" x14ac:dyDescent="0"/>
  <cols>
    <col min="1" max="1" width="11.33203125" bestFit="1" customWidth="1"/>
    <col min="3" max="3" width="15.1640625" customWidth="1"/>
    <col min="4" max="4" width="19.5" customWidth="1"/>
    <col min="5" max="5" width="17.83203125" customWidth="1"/>
    <col min="6" max="6" width="14.83203125" customWidth="1"/>
    <col min="9" max="9" width="11" bestFit="1" customWidth="1"/>
    <col min="10" max="10" width="13" customWidth="1"/>
  </cols>
  <sheetData>
    <row r="1" spans="1:11">
      <c r="D1" t="s">
        <v>21</v>
      </c>
      <c r="H1" t="s">
        <v>22</v>
      </c>
      <c r="J1" t="s">
        <v>23</v>
      </c>
    </row>
    <row r="2" spans="1:11">
      <c r="A2" t="s">
        <v>0</v>
      </c>
      <c r="B2" t="s">
        <v>1</v>
      </c>
      <c r="C2" t="s">
        <v>2</v>
      </c>
      <c r="D2" s="3" t="s">
        <v>3</v>
      </c>
      <c r="E2" t="s">
        <v>4</v>
      </c>
      <c r="F2" t="s">
        <v>5</v>
      </c>
      <c r="G2" t="s">
        <v>6</v>
      </c>
      <c r="H2" s="3" t="s">
        <v>7</v>
      </c>
      <c r="I2" t="s">
        <v>20</v>
      </c>
      <c r="J2" s="3" t="s">
        <v>14</v>
      </c>
      <c r="K2" t="s">
        <v>17</v>
      </c>
    </row>
    <row r="3" spans="1:11" ht="18">
      <c r="A3" s="2">
        <v>175000</v>
      </c>
      <c r="B3">
        <v>1.8200000000000001E-2</v>
      </c>
      <c r="C3">
        <v>30</v>
      </c>
      <c r="D3" s="2">
        <f>(A3*B3)*C3</f>
        <v>95550</v>
      </c>
      <c r="E3" s="2">
        <v>215000</v>
      </c>
      <c r="F3" s="1">
        <v>10.952999999999999</v>
      </c>
      <c r="G3">
        <v>4.5</v>
      </c>
      <c r="H3" s="2">
        <f>(E3/F3)*G3</f>
        <v>88331.963845521779</v>
      </c>
      <c r="I3" s="2">
        <f>(D3-H3)</f>
        <v>7218.0361544782209</v>
      </c>
      <c r="J3" s="2">
        <f>I3*F3</f>
        <v>79059.149999999951</v>
      </c>
    </row>
    <row r="4" spans="1:11" ht="18">
      <c r="A4" s="2">
        <v>175000</v>
      </c>
      <c r="B4">
        <v>1.8200000000000001E-2</v>
      </c>
      <c r="C4">
        <v>30</v>
      </c>
      <c r="D4" s="2">
        <f>(A4*B4)*C4</f>
        <v>95550</v>
      </c>
      <c r="E4" s="2">
        <v>215000</v>
      </c>
      <c r="F4" s="1">
        <v>10.952999999999999</v>
      </c>
      <c r="G4">
        <v>4.8</v>
      </c>
      <c r="H4" s="2">
        <f>(E4/F4)*G4</f>
        <v>94220.761435223219</v>
      </c>
      <c r="I4" s="2">
        <f>(D4-H4)</f>
        <v>1329.2385647767805</v>
      </c>
      <c r="J4" s="2">
        <f>I4*F4</f>
        <v>14559.150000000076</v>
      </c>
    </row>
    <row r="5" spans="1:11" ht="18">
      <c r="A5" s="2" t="s">
        <v>12</v>
      </c>
      <c r="D5" s="2"/>
      <c r="E5" s="2"/>
      <c r="F5" s="1"/>
      <c r="H5" s="2"/>
      <c r="I5" s="2"/>
      <c r="J5" s="2"/>
    </row>
    <row r="6" spans="1:11" ht="18">
      <c r="A6" s="2">
        <v>181250</v>
      </c>
      <c r="B6">
        <v>1.8200000000000001E-2</v>
      </c>
      <c r="C6">
        <v>30</v>
      </c>
      <c r="D6" s="2">
        <f t="shared" ref="D6:D9" si="0">(A6*B6)*C6</f>
        <v>98962.5</v>
      </c>
      <c r="E6" s="2">
        <v>215000</v>
      </c>
      <c r="F6" s="1">
        <v>10.952999999999999</v>
      </c>
      <c r="G6">
        <v>4.5</v>
      </c>
      <c r="H6" s="2">
        <f t="shared" ref="H6:H9" si="1">(E6/F6)*G6</f>
        <v>88331.963845521779</v>
      </c>
      <c r="I6" s="2">
        <f t="shared" ref="I6:I9" si="2">(D6-H6)</f>
        <v>10630.536154478221</v>
      </c>
      <c r="J6" s="2">
        <f t="shared" ref="J6:J9" si="3">I6*F6</f>
        <v>116436.26249999995</v>
      </c>
      <c r="K6" t="s">
        <v>13</v>
      </c>
    </row>
    <row r="7" spans="1:11" ht="18">
      <c r="A7" s="2"/>
      <c r="D7" s="2"/>
      <c r="E7" s="2"/>
      <c r="F7" s="1"/>
      <c r="H7" s="2"/>
      <c r="I7" s="2"/>
      <c r="J7" s="2"/>
    </row>
    <row r="8" spans="1:11" ht="18">
      <c r="A8" s="2" t="s">
        <v>11</v>
      </c>
      <c r="D8" s="2"/>
      <c r="E8" s="2"/>
      <c r="F8" s="1"/>
      <c r="H8" s="2"/>
      <c r="I8" s="2"/>
      <c r="J8" s="2"/>
    </row>
    <row r="9" spans="1:11" ht="18">
      <c r="A9" s="2">
        <v>175000</v>
      </c>
      <c r="B9">
        <v>1.8200000000000001E-2</v>
      </c>
      <c r="C9">
        <v>25</v>
      </c>
      <c r="D9" s="2">
        <f t="shared" si="0"/>
        <v>79625</v>
      </c>
      <c r="E9" s="2">
        <v>215000</v>
      </c>
      <c r="F9" s="1">
        <v>10.952999999999999</v>
      </c>
      <c r="G9">
        <v>4.5</v>
      </c>
      <c r="H9" s="2">
        <f t="shared" si="1"/>
        <v>88331.963845521779</v>
      </c>
      <c r="I9" s="2">
        <f t="shared" si="2"/>
        <v>-8706.9638455217791</v>
      </c>
      <c r="J9" s="2">
        <f t="shared" si="3"/>
        <v>-95367.375000000044</v>
      </c>
      <c r="K9" t="s">
        <v>8</v>
      </c>
    </row>
    <row r="10" spans="1:11" ht="18">
      <c r="A10" s="2">
        <v>175000</v>
      </c>
      <c r="B10">
        <v>1.8200000000000001E-2</v>
      </c>
      <c r="C10">
        <v>32</v>
      </c>
      <c r="D10" s="2">
        <f>(A10*B10)*C10</f>
        <v>101920</v>
      </c>
      <c r="E10" s="2">
        <v>215000</v>
      </c>
      <c r="F10" s="1">
        <v>10.952999999999999</v>
      </c>
      <c r="G10">
        <v>4.5</v>
      </c>
      <c r="H10" s="2">
        <f>(E10/F10)*G10</f>
        <v>88331.963845521779</v>
      </c>
      <c r="I10" s="2">
        <f>(D10-H10)</f>
        <v>13588.036154478221</v>
      </c>
      <c r="J10" s="2">
        <f>I10*F10</f>
        <v>148829.75999999995</v>
      </c>
    </row>
    <row r="11" spans="1:11" ht="18">
      <c r="A11" s="2"/>
      <c r="D11" s="2"/>
      <c r="E11" s="2"/>
      <c r="F11" s="1"/>
      <c r="H11" s="2"/>
      <c r="I11" s="2"/>
      <c r="J11" s="2"/>
    </row>
    <row r="12" spans="1:11">
      <c r="A12" s="2" t="s">
        <v>9</v>
      </c>
      <c r="D12" s="2"/>
      <c r="E12" s="2"/>
      <c r="H12" s="2"/>
      <c r="I12" s="2"/>
      <c r="J12" s="2"/>
    </row>
    <row r="13" spans="1:11" ht="18">
      <c r="A13" s="2">
        <v>175000</v>
      </c>
      <c r="B13">
        <v>1.8200000000000001E-2</v>
      </c>
      <c r="C13">
        <v>30</v>
      </c>
      <c r="D13" s="2">
        <f>(A13*B13)*C13</f>
        <v>95550</v>
      </c>
      <c r="E13" s="2">
        <v>215000</v>
      </c>
      <c r="F13" s="1">
        <v>11.742000000000001</v>
      </c>
      <c r="G13">
        <v>4.5</v>
      </c>
      <c r="H13" s="2">
        <f>(E13/F13)*G13</f>
        <v>82396.525293817074</v>
      </c>
      <c r="I13" s="2">
        <f>(D13-H13)</f>
        <v>13153.474706182926</v>
      </c>
      <c r="J13" s="2">
        <f>I13*F13</f>
        <v>154448.09999999992</v>
      </c>
      <c r="K13" t="s">
        <v>18</v>
      </c>
    </row>
    <row r="14" spans="1:11" ht="18">
      <c r="A14" s="2">
        <v>175000</v>
      </c>
      <c r="B14">
        <v>1.8200000000000001E-2</v>
      </c>
      <c r="C14">
        <v>30</v>
      </c>
      <c r="D14" s="2">
        <f>(A14*B14)*C14</f>
        <v>95550</v>
      </c>
      <c r="E14" s="2">
        <v>215000</v>
      </c>
      <c r="F14" s="1">
        <v>10.593</v>
      </c>
      <c r="G14">
        <v>4.5</v>
      </c>
      <c r="H14" s="2">
        <f>(E14/F14)*G14</f>
        <v>91333.899745114701</v>
      </c>
      <c r="I14" s="2">
        <f>(D14-H14)</f>
        <v>4216.1002548852994</v>
      </c>
      <c r="J14" s="2">
        <f>I14*F14</f>
        <v>44661.14999999998</v>
      </c>
      <c r="K14" t="s">
        <v>19</v>
      </c>
    </row>
    <row r="15" spans="1:11" ht="18">
      <c r="A15" s="2"/>
      <c r="D15" s="2"/>
      <c r="E15" s="2"/>
      <c r="F15" s="1"/>
      <c r="H15" s="2"/>
      <c r="I15" s="2"/>
      <c r="J15" s="2"/>
    </row>
    <row r="16" spans="1:11">
      <c r="A16" s="2" t="s">
        <v>10</v>
      </c>
      <c r="D16" s="2"/>
      <c r="E16" s="2"/>
      <c r="H16" s="2"/>
      <c r="I16" s="2"/>
      <c r="J16" s="2"/>
    </row>
    <row r="17" spans="1:11" ht="18">
      <c r="A17" s="2">
        <v>175000</v>
      </c>
      <c r="B17">
        <v>1.8200000000000001E-2</v>
      </c>
      <c r="C17">
        <v>30</v>
      </c>
      <c r="D17" s="2">
        <f>(A17*B17)*C17</f>
        <v>95550</v>
      </c>
      <c r="E17" s="2">
        <v>215000</v>
      </c>
      <c r="F17" s="1">
        <v>10.952999999999999</v>
      </c>
      <c r="G17">
        <v>4.8</v>
      </c>
      <c r="H17" s="2">
        <f>(E17/F17)*G17</f>
        <v>94220.761435223219</v>
      </c>
      <c r="I17" s="2">
        <f>(D17-H17)</f>
        <v>1329.2385647767805</v>
      </c>
      <c r="J17" s="2">
        <f>I17*F17</f>
        <v>14559.150000000076</v>
      </c>
      <c r="K17" t="s">
        <v>15</v>
      </c>
    </row>
    <row r="18" spans="1:11" ht="18">
      <c r="A18" s="2">
        <v>175000</v>
      </c>
      <c r="B18">
        <v>1.8200000000000001E-2</v>
      </c>
      <c r="C18">
        <v>30</v>
      </c>
      <c r="D18" s="2">
        <f>(A18*B18)*C18</f>
        <v>95550</v>
      </c>
      <c r="E18" s="2">
        <v>215000</v>
      </c>
      <c r="F18" s="1">
        <v>10.952999999999999</v>
      </c>
      <c r="G18">
        <v>4.2</v>
      </c>
      <c r="H18" s="2">
        <f>(E18/F18)*G18</f>
        <v>82443.166255820324</v>
      </c>
      <c r="I18" s="2">
        <f>(D18-H18)</f>
        <v>13106.833744179676</v>
      </c>
      <c r="J18" s="2">
        <f>I18*F18</f>
        <v>143559.15</v>
      </c>
      <c r="K18" t="s">
        <v>16</v>
      </c>
    </row>
    <row r="19" spans="1:11" ht="18">
      <c r="A19" s="2">
        <v>175000</v>
      </c>
      <c r="B19">
        <v>1.8499999999999999E-2</v>
      </c>
      <c r="C19">
        <v>30</v>
      </c>
      <c r="D19" s="2">
        <f>(A19*B19)*C19</f>
        <v>97125</v>
      </c>
      <c r="E19" s="2">
        <v>215000</v>
      </c>
      <c r="F19" s="1">
        <v>10.952999999999999</v>
      </c>
      <c r="G19">
        <v>4.7</v>
      </c>
      <c r="H19" s="2">
        <f>(E19/F19)*G19</f>
        <v>92257.828905322749</v>
      </c>
      <c r="I19" s="2">
        <f>(D19-H19)</f>
        <v>4867.1710946772509</v>
      </c>
      <c r="J19" s="2">
        <f>I19*F19</f>
        <v>53310.124999999927</v>
      </c>
      <c r="K19" t="s">
        <v>24</v>
      </c>
    </row>
    <row r="20" spans="1:11">
      <c r="A20" s="2"/>
      <c r="D20" s="2"/>
      <c r="E20" s="2"/>
      <c r="H20" s="2"/>
      <c r="I20" s="2"/>
      <c r="J20" s="2"/>
    </row>
    <row r="21" spans="1:11">
      <c r="A21" s="2"/>
      <c r="D21" s="2"/>
      <c r="E21" s="2"/>
      <c r="H21" s="2"/>
      <c r="I21" s="2"/>
      <c r="J21" s="2"/>
    </row>
    <row r="22" spans="1:11">
      <c r="A22" s="2"/>
      <c r="D22" s="2"/>
      <c r="E22" s="2"/>
      <c r="H22" s="2"/>
      <c r="I22" s="2"/>
      <c r="J22" s="2"/>
    </row>
    <row r="23" spans="1:11">
      <c r="A23" s="2"/>
      <c r="D23" s="2"/>
      <c r="E23" s="2"/>
      <c r="H23" s="2"/>
      <c r="I23" s="2"/>
      <c r="J23" s="2"/>
    </row>
    <row r="24" spans="1:11">
      <c r="A24" s="2"/>
      <c r="D24" s="2"/>
      <c r="E24" s="2"/>
      <c r="H24" s="2"/>
      <c r="I24" s="2"/>
      <c r="J24" s="2"/>
    </row>
    <row r="25" spans="1:11" ht="18">
      <c r="A25" s="2">
        <v>175000</v>
      </c>
      <c r="B25">
        <v>1.8200000000000001E-2</v>
      </c>
      <c r="C25">
        <v>30</v>
      </c>
      <c r="D25" s="2">
        <f>(A25*B25)*C25</f>
        <v>95550</v>
      </c>
      <c r="E25" s="2">
        <v>215000</v>
      </c>
      <c r="F25" s="1">
        <v>11.624000000000001</v>
      </c>
      <c r="G25">
        <v>4.5</v>
      </c>
      <c r="H25" s="2">
        <f>(E25/F25)*G25</f>
        <v>83232.966276668958</v>
      </c>
      <c r="I25" s="2">
        <f>(D25-H25)</f>
        <v>12317.033723331042</v>
      </c>
      <c r="J25" s="2">
        <f>I25*F25</f>
        <v>143173.20000000004</v>
      </c>
    </row>
    <row r="26" spans="1:11" ht="18">
      <c r="A26" s="2" t="s">
        <v>12</v>
      </c>
      <c r="D26" s="2"/>
      <c r="E26" s="2"/>
      <c r="F26" s="1"/>
      <c r="H26" s="2"/>
      <c r="I26" s="2"/>
      <c r="J26" s="2"/>
    </row>
    <row r="27" spans="1:11" ht="18">
      <c r="A27" s="2">
        <v>181250</v>
      </c>
      <c r="B27">
        <v>1.8200000000000001E-2</v>
      </c>
      <c r="C27">
        <v>30</v>
      </c>
      <c r="D27" s="2">
        <f t="shared" ref="D27:D30" si="4">(A27*B27)*C27</f>
        <v>98962.5</v>
      </c>
      <c r="E27" s="2">
        <v>215000</v>
      </c>
      <c r="F27" s="1">
        <v>11.624000000000001</v>
      </c>
      <c r="G27">
        <v>4.5</v>
      </c>
      <c r="H27" s="2">
        <f t="shared" ref="H27:H30" si="5">(E27/F27)*G27</f>
        <v>83232.966276668958</v>
      </c>
      <c r="I27" s="2">
        <f t="shared" ref="I27:I30" si="6">(D27-H27)</f>
        <v>15729.533723331042</v>
      </c>
      <c r="J27" s="2">
        <f t="shared" ref="J27:J30" si="7">I27*F27</f>
        <v>182840.10000000003</v>
      </c>
      <c r="K27" t="s">
        <v>13</v>
      </c>
    </row>
    <row r="28" spans="1:11" ht="18">
      <c r="A28" s="2"/>
      <c r="D28" s="2"/>
      <c r="E28" s="2"/>
      <c r="F28" s="1"/>
      <c r="H28" s="2"/>
      <c r="I28" s="2"/>
      <c r="J28" s="2"/>
    </row>
    <row r="29" spans="1:11" ht="18">
      <c r="A29" s="2" t="s">
        <v>11</v>
      </c>
      <c r="D29" s="2"/>
      <c r="E29" s="2"/>
      <c r="F29" s="1"/>
      <c r="H29" s="2"/>
      <c r="I29" s="2"/>
      <c r="J29" s="2"/>
    </row>
    <row r="30" spans="1:11" ht="18">
      <c r="A30" s="2">
        <v>175000</v>
      </c>
      <c r="B30">
        <v>1.8200000000000001E-2</v>
      </c>
      <c r="C30">
        <v>25</v>
      </c>
      <c r="D30" s="2">
        <f t="shared" ref="D30:D33" si="8">(A30*B30)*C30</f>
        <v>79625</v>
      </c>
      <c r="E30" s="2">
        <v>215000</v>
      </c>
      <c r="F30" s="1">
        <v>11.624000000000001</v>
      </c>
      <c r="G30">
        <v>4.5</v>
      </c>
      <c r="H30" s="2">
        <f t="shared" ref="H30:H33" si="9">(E30/F30)*G30</f>
        <v>83232.966276668958</v>
      </c>
      <c r="I30" s="2">
        <f t="shared" ref="I30:I33" si="10">(D30-H30)</f>
        <v>-3607.966276668958</v>
      </c>
      <c r="J30" s="2">
        <f t="shared" ref="J30:J33" si="11">I30*F30</f>
        <v>-41938.999999999971</v>
      </c>
      <c r="K30" t="s">
        <v>8</v>
      </c>
    </row>
    <row r="31" spans="1:11" ht="18">
      <c r="A31" s="2">
        <v>175000</v>
      </c>
      <c r="B31">
        <v>1.8200000000000001E-2</v>
      </c>
      <c r="C31">
        <v>32</v>
      </c>
      <c r="D31" s="2">
        <f>(A31*B31)*C31</f>
        <v>101920</v>
      </c>
      <c r="E31" s="2">
        <v>215000</v>
      </c>
      <c r="F31" s="1">
        <v>11.624000000000001</v>
      </c>
      <c r="G31">
        <v>4.5</v>
      </c>
      <c r="H31" s="2">
        <f>(E31/F31)*G31</f>
        <v>83232.966276668958</v>
      </c>
      <c r="I31" s="2">
        <f>(D31-H31)</f>
        <v>18687.033723331042</v>
      </c>
      <c r="J31" s="2">
        <f>I31*F31</f>
        <v>217218.08000000005</v>
      </c>
    </row>
    <row r="32" spans="1:11" ht="18">
      <c r="A32" s="2"/>
      <c r="D32" s="2"/>
      <c r="E32" s="2"/>
      <c r="F32" s="1"/>
      <c r="H32" s="2"/>
      <c r="I32" s="2"/>
      <c r="J32" s="2"/>
    </row>
    <row r="33" spans="1:11">
      <c r="A33" s="2" t="s">
        <v>9</v>
      </c>
      <c r="D33" s="2"/>
      <c r="E33" s="2"/>
      <c r="H33" s="2"/>
      <c r="I33" s="2"/>
      <c r="J33" s="2"/>
    </row>
    <row r="34" spans="1:11" ht="18">
      <c r="A34" s="2">
        <v>175000</v>
      </c>
      <c r="B34">
        <v>1.8200000000000001E-2</v>
      </c>
      <c r="C34">
        <v>30</v>
      </c>
      <c r="D34" s="2">
        <f>(A34*B34)*C34</f>
        <v>95550</v>
      </c>
      <c r="E34" s="2">
        <v>215000</v>
      </c>
      <c r="F34" s="1">
        <v>12.254</v>
      </c>
      <c r="G34">
        <v>4.5</v>
      </c>
      <c r="H34" s="2">
        <f>(E34/F34)*G34</f>
        <v>78953.811000489644</v>
      </c>
      <c r="I34" s="2">
        <f>(D34-H34)</f>
        <v>16596.188999510356</v>
      </c>
      <c r="J34" s="2">
        <f>I34*F34</f>
        <v>203369.6999999999</v>
      </c>
      <c r="K34" t="s">
        <v>18</v>
      </c>
    </row>
    <row r="35" spans="1:11" ht="18">
      <c r="A35" s="2">
        <v>175000</v>
      </c>
      <c r="B35">
        <v>1.8200000000000001E-2</v>
      </c>
      <c r="C35">
        <v>30</v>
      </c>
      <c r="D35" s="2">
        <f>(A35*B35)*C35</f>
        <v>95550</v>
      </c>
      <c r="E35" s="2">
        <v>215000</v>
      </c>
      <c r="F35" s="1">
        <v>11.324</v>
      </c>
      <c r="G35">
        <v>4.5</v>
      </c>
      <c r="H35" s="2">
        <f>(E35/F35)*G35</f>
        <v>85438.007771105622</v>
      </c>
      <c r="I35" s="2">
        <f>(D35-H35)</f>
        <v>10111.992228894378</v>
      </c>
      <c r="J35" s="2">
        <f>I35*F35</f>
        <v>114508.19999999994</v>
      </c>
      <c r="K35" t="s">
        <v>19</v>
      </c>
    </row>
    <row r="36" spans="1:11" ht="18">
      <c r="A36" s="2"/>
      <c r="D36" s="2"/>
      <c r="E36" s="2"/>
      <c r="F36" s="1"/>
      <c r="H36" s="2"/>
      <c r="I36" s="2"/>
      <c r="J36" s="2"/>
    </row>
    <row r="37" spans="1:11">
      <c r="A37" s="2" t="s">
        <v>10</v>
      </c>
      <c r="D37" s="2"/>
      <c r="E37" s="2"/>
      <c r="H37" s="2"/>
      <c r="I37" s="2"/>
      <c r="J37" s="2"/>
    </row>
    <row r="38" spans="1:11" ht="18">
      <c r="A38" s="2">
        <v>175000</v>
      </c>
      <c r="B38">
        <v>1.8200000000000001E-2</v>
      </c>
      <c r="C38">
        <v>30</v>
      </c>
      <c r="D38" s="2">
        <f>(A38*B38)*C38</f>
        <v>95550</v>
      </c>
      <c r="E38" s="2">
        <v>215000</v>
      </c>
      <c r="F38" s="1">
        <v>11.624000000000001</v>
      </c>
      <c r="G38">
        <v>4.8</v>
      </c>
      <c r="H38" s="2">
        <f>(E38/F38)*G38</f>
        <v>88781.83069511356</v>
      </c>
      <c r="I38" s="2">
        <f>(D38-H38)</f>
        <v>6768.1693048864399</v>
      </c>
      <c r="J38" s="2">
        <f>I38*F38</f>
        <v>78673.199999999983</v>
      </c>
      <c r="K38" t="s">
        <v>15</v>
      </c>
    </row>
    <row r="39" spans="1:11" ht="18">
      <c r="A39" s="2">
        <v>175000</v>
      </c>
      <c r="B39">
        <v>1.8200000000000001E-2</v>
      </c>
      <c r="C39">
        <v>30</v>
      </c>
      <c r="D39" s="2">
        <f>(A39*B39)*C39</f>
        <v>95550</v>
      </c>
      <c r="E39" s="2">
        <v>215000</v>
      </c>
      <c r="F39" s="1">
        <v>10.952999999999999</v>
      </c>
      <c r="G39">
        <v>4.2</v>
      </c>
      <c r="H39" s="2">
        <f>(E39/F39)*G39</f>
        <v>82443.166255820324</v>
      </c>
      <c r="I39" s="2">
        <f>(D39-H39)</f>
        <v>13106.833744179676</v>
      </c>
      <c r="J39" s="2">
        <f>I39*F39</f>
        <v>143559.15</v>
      </c>
      <c r="K39" t="s">
        <v>16</v>
      </c>
    </row>
    <row r="40" spans="1:11" ht="18">
      <c r="A40" s="2">
        <v>175000</v>
      </c>
      <c r="B40">
        <v>1.8499999999999999E-2</v>
      </c>
      <c r="C40">
        <v>30</v>
      </c>
      <c r="D40" s="2">
        <f>(A40*B40)*C40</f>
        <v>97125</v>
      </c>
      <c r="E40" s="2">
        <v>215000</v>
      </c>
      <c r="F40" s="1">
        <v>10.952999999999999</v>
      </c>
      <c r="G40">
        <v>4.7</v>
      </c>
      <c r="H40" s="2">
        <f>(E40/F40)*G40</f>
        <v>92257.828905322749</v>
      </c>
      <c r="I40" s="2">
        <f>(D40-H40)</f>
        <v>4867.1710946772509</v>
      </c>
      <c r="J40" s="2">
        <f>I40*F40</f>
        <v>53310.124999999927</v>
      </c>
      <c r="K40" t="s">
        <v>24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Everett Gaskins Hancock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 McColl</dc:creator>
  <cp:lastModifiedBy>Ann McColl</cp:lastModifiedBy>
  <dcterms:created xsi:type="dcterms:W3CDTF">2016-02-25T15:24:32Z</dcterms:created>
  <dcterms:modified xsi:type="dcterms:W3CDTF">2017-04-04T02:07:34Z</dcterms:modified>
</cp:coreProperties>
</file>